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55" windowWidth="9180" windowHeight="6345" activeTab="2"/>
  </bookViews>
  <sheets>
    <sheet name="PL" sheetId="1" r:id="rId1"/>
    <sheet name="bs" sheetId="2" r:id="rId2"/>
    <sheet name="eqty" sheetId="3" r:id="rId3"/>
    <sheet name="Cash.flow" sheetId="4" r:id="rId4"/>
  </sheets>
  <definedNames>
    <definedName name="_xlnm.Print_Area" localSheetId="1">'bs'!#REF!</definedName>
  </definedNames>
  <calcPr fullCalcOnLoad="1"/>
</workbook>
</file>

<file path=xl/sharedStrings.xml><?xml version="1.0" encoding="utf-8"?>
<sst xmlns="http://schemas.openxmlformats.org/spreadsheetml/2006/main" count="188" uniqueCount="155">
  <si>
    <t>TRC SYNERGY BERHAD</t>
  </si>
  <si>
    <t>Taxation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</si>
  <si>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</si>
  <si>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</si>
  <si>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</si>
  <si>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</si>
  <si>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</si>
  <si>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</si>
  <si>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Finance costs</t>
  </si>
  <si>
    <t>Cash and bank balances</t>
  </si>
  <si>
    <t>Total</t>
  </si>
  <si>
    <t>Bank overdraft</t>
  </si>
  <si>
    <t xml:space="preserve">ended </t>
  </si>
  <si>
    <t>RM</t>
  </si>
  <si>
    <t>Cash flows from operating activities</t>
  </si>
  <si>
    <t>Profit before tax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</si>
  <si>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</si>
  <si>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</si>
  <si>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</si>
  <si>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</si>
  <si>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</si>
  <si>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Operating profit before working capital changes</t>
  </si>
  <si>
    <t>Working capital changes :-</t>
  </si>
  <si>
    <t>Inventories</t>
  </si>
  <si>
    <t>Receivables</t>
  </si>
  <si>
    <t>Payables</t>
  </si>
  <si>
    <t>Interest paid</t>
  </si>
  <si>
    <t>Tax paid</t>
  </si>
  <si>
    <t>Interest received</t>
  </si>
  <si>
    <t>Cash flows from investing activities</t>
  </si>
  <si>
    <t>Purchase of property, plant &amp; equipment</t>
  </si>
  <si>
    <t>Proceeds from disposal of property, plant &amp; equipment</t>
  </si>
  <si>
    <t>Cash flows from financing activities</t>
  </si>
  <si>
    <t>Dividend paid</t>
  </si>
  <si>
    <t>Fixed deposits</t>
  </si>
  <si>
    <t>(The Condensed Consolidated Cash Flow Statement should be read in conjunction with the Audited Financial Statements</t>
  </si>
  <si>
    <t>TOTAL</t>
  </si>
  <si>
    <t>Current quarter</t>
  </si>
  <si>
    <t>Comparative</t>
  </si>
  <si>
    <t>quarter ended</t>
  </si>
  <si>
    <t>cumulative to</t>
  </si>
  <si>
    <t xml:space="preserve">(The Condensed Consolidated Income Statements should be read in conjunction with the Audited Financial Statements </t>
  </si>
  <si>
    <t>Property, Plant &amp; Equipment</t>
  </si>
  <si>
    <t>Share Capital</t>
  </si>
  <si>
    <t>Share premium</t>
  </si>
  <si>
    <t xml:space="preserve">(The Condensed Consolidated Balance Sheet should be read in conjunction with the Audited Financial </t>
  </si>
  <si>
    <t>Reserve</t>
  </si>
  <si>
    <t xml:space="preserve">Retained </t>
  </si>
  <si>
    <t>Profits</t>
  </si>
  <si>
    <t>(The Condensed Consolidated Statement of Changes in Equity should be read in conjunction with the Audited</t>
  </si>
  <si>
    <t>N/A</t>
  </si>
  <si>
    <t>Amortisation of expenditure carried forward</t>
  </si>
  <si>
    <t xml:space="preserve">Exchange reserve arising due to retranslation of financial </t>
  </si>
  <si>
    <t>Exchange</t>
  </si>
  <si>
    <t xml:space="preserve">   statements in foreign currency</t>
  </si>
  <si>
    <t>Other</t>
  </si>
  <si>
    <t>Fluctuation</t>
  </si>
  <si>
    <t>The exchange fluctuation reserve represents currency translation differences on foreign currency net investments.</t>
  </si>
  <si>
    <t>Net profit for the period</t>
  </si>
  <si>
    <t>Interest</t>
  </si>
  <si>
    <t>Net increase in cash and cash equivalents</t>
  </si>
  <si>
    <t>Gross Profit</t>
  </si>
  <si>
    <t>Net assets per share (RM)</t>
  </si>
  <si>
    <t>Properties held for development</t>
  </si>
  <si>
    <t>At 1 January 2006</t>
  </si>
  <si>
    <t>ASSETS</t>
  </si>
  <si>
    <t>TOTAL ASSETS</t>
  </si>
  <si>
    <t>EQUITY AND LIABILITIES</t>
  </si>
  <si>
    <t>Attributable to:</t>
  </si>
  <si>
    <t>Equity holders of the parent</t>
  </si>
  <si>
    <t>Basic (sen)</t>
  </si>
  <si>
    <t>Diluted (sen)</t>
  </si>
  <si>
    <t xml:space="preserve">Share </t>
  </si>
  <si>
    <t>Premium</t>
  </si>
  <si>
    <t>Sub-</t>
  </si>
  <si>
    <t>Attributable to equity holders of the parent</t>
  </si>
  <si>
    <t>Effect of adopting FRS 3</t>
  </si>
  <si>
    <t>Minority</t>
  </si>
  <si>
    <t>EQUITY</t>
  </si>
  <si>
    <t>As previously stated</t>
  </si>
  <si>
    <t>At 1 January 2006 (Restated)</t>
  </si>
  <si>
    <t>EPS attributable to equity holders of the parent:</t>
  </si>
  <si>
    <t>Net cash generated from investing activities</t>
  </si>
  <si>
    <t>Proceeds from disposal of investment in associated company</t>
  </si>
  <si>
    <t>Net cash generated from financing activities</t>
  </si>
  <si>
    <t>Condensed Consolidated Cash Flow Statement for the period ended 31 March 2007</t>
  </si>
  <si>
    <t>Condensed Consolidated Statement of Changes in Equity for the period ended 31 March 2007</t>
  </si>
  <si>
    <t>Condensed Consolidated Income Statements for the quarter ended 31 March 2007</t>
  </si>
  <si>
    <t>Condensed Consolidated Balance Sheet as at 31 March 2007</t>
  </si>
  <si>
    <t>As at 31/3/07</t>
  </si>
  <si>
    <t>ended 31/3/07</t>
  </si>
  <si>
    <t>3 months</t>
  </si>
  <si>
    <t>31/3/07</t>
  </si>
  <si>
    <t>31/3/06</t>
  </si>
  <si>
    <t>ICULS (Equity component)</t>
  </si>
  <si>
    <t>As at 31/12/06</t>
  </si>
  <si>
    <t>Intangible assets</t>
  </si>
  <si>
    <t>Other investments</t>
  </si>
  <si>
    <t>NON-CURRENT ASSETS</t>
  </si>
  <si>
    <t>CURRENT ASSETS</t>
  </si>
  <si>
    <t>Property development costs</t>
  </si>
  <si>
    <t>Trade &amp; other receivables</t>
  </si>
  <si>
    <t>Cash &amp; bank balances</t>
  </si>
  <si>
    <t>Non-current assets classified as held for sale</t>
  </si>
  <si>
    <t>Equity attributable to equity holders of the Company</t>
  </si>
  <si>
    <t>Other reserves</t>
  </si>
  <si>
    <t>Retained earnings</t>
  </si>
  <si>
    <t>Total Equity</t>
  </si>
  <si>
    <t xml:space="preserve">Borrowings </t>
  </si>
  <si>
    <t>Deferred tax liabilities</t>
  </si>
  <si>
    <t>NON-CURRENT LIABILITIES</t>
  </si>
  <si>
    <t>CURRENT LIABILITIES</t>
  </si>
  <si>
    <t>Borrowings</t>
  </si>
  <si>
    <t>Trade &amp; other payables</t>
  </si>
  <si>
    <t>Current tax payable</t>
  </si>
  <si>
    <t>Dividends payable</t>
  </si>
  <si>
    <t>Total Liabilities</t>
  </si>
  <si>
    <t>TOTAL EQUITY &amp; LIABILITIES</t>
  </si>
  <si>
    <t>At 1 January 2007</t>
  </si>
  <si>
    <t>Movements for the period</t>
  </si>
  <si>
    <t>At 31 March 2007</t>
  </si>
  <si>
    <t>At 31 March 2006</t>
  </si>
  <si>
    <t>Rights Issue</t>
  </si>
  <si>
    <t>Conversion of ICULS</t>
  </si>
  <si>
    <t>Exercise of ESOS</t>
  </si>
  <si>
    <t>Expenditure written off ***</t>
  </si>
  <si>
    <t>*** This represents expenditure incurred in relation to the corporate exercises completed by the Group during the period.</t>
  </si>
  <si>
    <t>ICULS</t>
  </si>
  <si>
    <t>(Equipment</t>
  </si>
  <si>
    <t>component)</t>
  </si>
  <si>
    <t>Arising during the period</t>
  </si>
  <si>
    <t>ICULS (Liabilities component)</t>
  </si>
  <si>
    <t>Property development cost</t>
  </si>
  <si>
    <t>for the year ended 31st December 2006)</t>
  </si>
  <si>
    <t>Statements for the year ended 31st December 2006)</t>
  </si>
  <si>
    <t xml:space="preserve"> Financial Statements for the year ended 31st December 2006)</t>
  </si>
  <si>
    <t>Cash and cash equivalents at end of period comprise :</t>
  </si>
  <si>
    <t>Cash and cash equivalents at end of period</t>
  </si>
  <si>
    <t>Cash and cash equivalents at beginning of period</t>
  </si>
  <si>
    <t xml:space="preserve">3 months </t>
  </si>
  <si>
    <t>31/3/2007</t>
  </si>
  <si>
    <t>Purchase of investment</t>
  </si>
  <si>
    <t>Proceeds from issuance of ICULS</t>
  </si>
  <si>
    <t>Purchase of property held for development</t>
  </si>
  <si>
    <t>Proceeds from Rights Issue of shares</t>
  </si>
  <si>
    <t>Proceeds from ESOS exercised</t>
  </si>
  <si>
    <t>31/3/2006</t>
  </si>
  <si>
    <t>Property, plant &amp; equipment written off</t>
  </si>
  <si>
    <t>Profit before taxation</t>
  </si>
  <si>
    <t>Profit for the period</t>
  </si>
  <si>
    <t>Finance cost on ICULS</t>
  </si>
  <si>
    <t>Cash generated from/(used in) operating activities</t>
  </si>
  <si>
    <t>Net cash generated from/(used in) operating activities</t>
  </si>
  <si>
    <t>(Repayment of)/proceeds from short term borrowings</t>
  </si>
  <si>
    <t>Proceeds from/(repayment of) long term borrowings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</si>
</sst>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43" fontId="0" fillId="0" borderId="0" xfId="42" applyFont="1" applyBorder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43" fontId="0" fillId="0" borderId="0" xfId="42" applyNumberFormat="1" applyFont="1" applyAlignment="1" quotePrefix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42" applyNumberFormat="1" applyFont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3" fontId="2" fillId="0" borderId="0" xfId="42" applyFont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4</xdr:row>
      <xdr:rowOff>38100</xdr:rowOff>
    </xdr:from>
    <xdr:to>
      <xdr:col>0</xdr:col>
      <xdr:colOff>2133600</xdr:colOff>
      <xdr:row>4</xdr:row>
      <xdr:rowOff>152400</xdr:rowOff>
    </xdr:to>
    <xdr:sp>
      <xdr:nvSpPr>
        <xdr:cNvPr id="1" name="Line 5"/>
        <xdr:cNvSpPr>
          <a:spLocks/>
        </xdr:cNvSpPr>
      </xdr:nvSpPr>
      <xdr:spPr>
        <a:xfrm>
          <a:off x="2133600" y="685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991475" y="666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2</xdr:col>
      <xdr:colOff>552450</xdr:colOff>
      <xdr:row>4</xdr:row>
      <xdr:rowOff>95250</xdr:rowOff>
    </xdr:to>
    <xdr:sp>
      <xdr:nvSpPr>
        <xdr:cNvPr id="3" name="Straight Arrow Connector 28"/>
        <xdr:cNvSpPr>
          <a:spLocks/>
        </xdr:cNvSpPr>
      </xdr:nvSpPr>
      <xdr:spPr>
        <a:xfrm rot="10800000">
          <a:off x="2143125" y="733425"/>
          <a:ext cx="1543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76200</xdr:rowOff>
    </xdr:from>
    <xdr:to>
      <xdr:col>7</xdr:col>
      <xdr:colOff>819150</xdr:colOff>
      <xdr:row>4</xdr:row>
      <xdr:rowOff>85725</xdr:rowOff>
    </xdr:to>
    <xdr:sp>
      <xdr:nvSpPr>
        <xdr:cNvPr id="4" name="Straight Arrow Connector 31"/>
        <xdr:cNvSpPr>
          <a:spLocks/>
        </xdr:cNvSpPr>
      </xdr:nvSpPr>
      <xdr:spPr>
        <a:xfrm>
          <a:off x="6410325" y="723900"/>
          <a:ext cx="15335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5.28125" style="0" customWidth="1"/>
    <col min="3" max="3" width="14.140625" style="0" customWidth="1"/>
    <col min="4" max="4" width="13.7109375" style="0" customWidth="1"/>
    <col min="5" max="5" width="13.57421875" style="0" customWidth="1"/>
  </cols>
  <sheetData>
    <row r="1" spans="1:5" ht="12.75">
      <c r="A1" s="2" t="s">
        <v>0</v>
      </c>
      <c r="B1" s="5"/>
      <c r="C1" s="5"/>
      <c r="D1" s="5"/>
      <c r="E1" s="5"/>
    </row>
    <row r="2" spans="1:5" ht="12.75">
      <c r="A2" s="2" t="s">
        <v>87</v>
      </c>
      <c r="B2" s="5"/>
      <c r="C2" s="5"/>
      <c r="D2" s="5"/>
      <c r="E2" s="5"/>
    </row>
    <row r="3" spans="1:5" ht="12.75">
      <c r="A3" s="1"/>
      <c r="B3" s="5"/>
      <c r="C3" s="5"/>
      <c r="D3" s="5"/>
      <c r="E3" s="5"/>
    </row>
    <row r="4" spans="1:5" ht="12.75">
      <c r="A4" s="1"/>
      <c r="B4" s="1"/>
      <c r="C4" s="6" t="s">
        <v>38</v>
      </c>
      <c r="D4" s="6" t="s">
        <v>91</v>
      </c>
      <c r="E4" s="6" t="s">
        <v>91</v>
      </c>
    </row>
    <row r="5" spans="1:5" ht="12.75">
      <c r="A5" s="1"/>
      <c r="B5" s="6" t="s">
        <v>37</v>
      </c>
      <c r="C5" s="6" t="s">
        <v>39</v>
      </c>
      <c r="D5" s="6" t="s">
        <v>40</v>
      </c>
      <c r="E5" s="6" t="s">
        <v>40</v>
      </c>
    </row>
    <row r="6" spans="1:5" ht="12.75">
      <c r="A6" s="1"/>
      <c r="B6" s="6" t="s">
        <v>90</v>
      </c>
      <c r="C6" s="6" t="s">
        <v>93</v>
      </c>
      <c r="D6" s="6" t="s">
        <v>92</v>
      </c>
      <c r="E6" s="6" t="s">
        <v>93</v>
      </c>
    </row>
    <row r="7" spans="1:5" ht="12.75">
      <c r="A7" s="1"/>
      <c r="B7" s="6" t="s">
        <v>13</v>
      </c>
      <c r="C7" s="6" t="s">
        <v>13</v>
      </c>
      <c r="D7" s="6" t="s">
        <v>13</v>
      </c>
      <c r="E7" s="6" t="s">
        <v>13</v>
      </c>
    </row>
    <row r="9" spans="1:5" ht="12.75">
      <c r="A9" s="1" t="s">
        <v>3</v>
      </c>
      <c r="B9" s="5">
        <v>73029344.02999999</v>
      </c>
      <c r="C9" s="5">
        <v>56800845</v>
      </c>
      <c r="D9" s="5">
        <v>73029344.02999999</v>
      </c>
      <c r="E9" s="5">
        <v>56800845</v>
      </c>
    </row>
    <row r="10" spans="1:5" ht="12.75">
      <c r="A10" s="1" t="s">
        <v>4</v>
      </c>
      <c r="B10" s="18">
        <v>-57850727.249999985</v>
      </c>
      <c r="C10" s="18">
        <v>-47592603</v>
      </c>
      <c r="D10" s="18">
        <v>-57850727.249999985</v>
      </c>
      <c r="E10" s="18">
        <v>-47592603</v>
      </c>
    </row>
    <row r="11" spans="1:5" ht="12.75">
      <c r="A11" s="1"/>
      <c r="B11" s="7"/>
      <c r="C11" s="7"/>
      <c r="D11" s="7"/>
      <c r="E11" s="7"/>
    </row>
    <row r="12" spans="1:5" ht="12.75">
      <c r="A12" s="1" t="s">
        <v>61</v>
      </c>
      <c r="B12" s="5">
        <v>15178616.780000001</v>
      </c>
      <c r="C12" s="5">
        <v>9208242</v>
      </c>
      <c r="D12" s="5">
        <v>15178616.780000001</v>
      </c>
      <c r="E12" s="5">
        <v>9208242</v>
      </c>
    </row>
    <row r="13" spans="1:5" ht="12.75">
      <c r="A13" s="1"/>
      <c r="B13" s="5"/>
      <c r="C13" s="5"/>
      <c r="D13" s="5"/>
      <c r="E13" s="5"/>
    </row>
    <row r="14" spans="1:5" ht="12.75">
      <c r="A14" s="1" t="s">
        <v>5</v>
      </c>
      <c r="B14" s="5">
        <v>748794.84</v>
      </c>
      <c r="C14" s="5">
        <v>760746</v>
      </c>
      <c r="D14" s="5">
        <v>748794.84</v>
      </c>
      <c r="E14" s="5">
        <v>760746</v>
      </c>
    </row>
    <row r="15" spans="1:5" ht="12.75">
      <c r="A15" s="1" t="s">
        <v>6</v>
      </c>
      <c r="B15" s="5">
        <v>-4820925.68</v>
      </c>
      <c r="C15" s="5">
        <v>-4232622</v>
      </c>
      <c r="D15" s="5">
        <v>-4820925.68</v>
      </c>
      <c r="E15" s="5">
        <v>-4232622</v>
      </c>
    </row>
    <row r="16" spans="1:5" ht="12.75">
      <c r="A16" s="1" t="s">
        <v>7</v>
      </c>
      <c r="B16" s="5">
        <v>0</v>
      </c>
      <c r="C16" s="5">
        <v>-24</v>
      </c>
      <c r="D16" s="5">
        <v>0</v>
      </c>
      <c r="E16" s="5">
        <v>-24</v>
      </c>
    </row>
    <row r="17" spans="1:5" ht="12.75">
      <c r="A17" s="1" t="s">
        <v>8</v>
      </c>
      <c r="B17" s="5">
        <v>-1651296</v>
      </c>
      <c r="C17" s="5">
        <v>-2015690</v>
      </c>
      <c r="D17" s="5">
        <v>-1651296</v>
      </c>
      <c r="E17" s="5">
        <v>-2015690</v>
      </c>
    </row>
    <row r="18" spans="1:5" ht="12.75">
      <c r="A18" s="1"/>
      <c r="B18" s="7"/>
      <c r="C18" s="7"/>
      <c r="D18" s="7"/>
      <c r="E18" s="7"/>
    </row>
    <row r="19" spans="1:5" ht="12.75">
      <c r="A19" s="1" t="s">
        <v>148</v>
      </c>
      <c r="B19" s="5">
        <v>9455189.940000001</v>
      </c>
      <c r="C19" s="5">
        <v>3720652</v>
      </c>
      <c r="D19" s="5">
        <v>9455189.940000001</v>
      </c>
      <c r="E19" s="5">
        <v>3720652</v>
      </c>
    </row>
    <row r="20" spans="1:5" ht="12.75">
      <c r="A20" s="1" t="s">
        <v>1</v>
      </c>
      <c r="B20" s="5">
        <v>-2944285.24</v>
      </c>
      <c r="C20" s="5">
        <v>-933090</v>
      </c>
      <c r="D20" s="5">
        <v>-2944285.24</v>
      </c>
      <c r="E20" s="5">
        <v>-933090</v>
      </c>
    </row>
    <row r="21" spans="1:5" ht="12.75">
      <c r="A21" s="1"/>
      <c r="B21" s="5"/>
      <c r="C21" s="5"/>
      <c r="D21" s="5"/>
      <c r="E21" s="5"/>
    </row>
    <row r="22" spans="1:5" ht="13.5" thickBot="1">
      <c r="A22" s="1" t="s">
        <v>149</v>
      </c>
      <c r="B22" s="8">
        <v>6510904.700000001</v>
      </c>
      <c r="C22" s="8">
        <v>2787562</v>
      </c>
      <c r="D22" s="8">
        <v>6510904.700000001</v>
      </c>
      <c r="E22" s="8">
        <v>2787562</v>
      </c>
    </row>
    <row r="23" spans="1:5" ht="13.5" thickTop="1">
      <c r="A23" s="1"/>
      <c r="B23" s="18"/>
      <c r="C23" s="18"/>
      <c r="D23" s="18"/>
      <c r="E23" s="18"/>
    </row>
    <row r="24" spans="1:5" ht="12.75">
      <c r="A24" t="s">
        <v>68</v>
      </c>
      <c r="B24" s="5"/>
      <c r="C24" s="5"/>
      <c r="D24" s="5"/>
      <c r="E24" s="5"/>
    </row>
    <row r="25" spans="1:5" ht="12.75">
      <c r="A25" t="s">
        <v>69</v>
      </c>
      <c r="B25" s="5">
        <v>6510904.700000001</v>
      </c>
      <c r="C25" s="5">
        <v>2787562</v>
      </c>
      <c r="D25" s="5">
        <v>6510904.700000001</v>
      </c>
      <c r="E25" s="5">
        <v>2787562</v>
      </c>
    </row>
    <row r="26" spans="1:5" ht="12.75">
      <c r="A26" t="s">
        <v>2</v>
      </c>
      <c r="B26" s="5">
        <v>0</v>
      </c>
      <c r="C26" s="5">
        <v>0</v>
      </c>
      <c r="D26" s="5">
        <v>0</v>
      </c>
      <c r="E26" s="5">
        <v>0</v>
      </c>
    </row>
    <row r="27" spans="2:5" ht="12.75">
      <c r="B27" s="5"/>
      <c r="C27" s="5"/>
      <c r="D27" s="5"/>
      <c r="E27" s="5"/>
    </row>
    <row r="28" spans="2:5" ht="13.5" thickBot="1">
      <c r="B28" s="8">
        <v>6510904.700000001</v>
      </c>
      <c r="C28" s="8">
        <v>2787562</v>
      </c>
      <c r="D28" s="8">
        <v>6510904.700000001</v>
      </c>
      <c r="E28" s="8">
        <v>2787562</v>
      </c>
    </row>
    <row r="29" spans="2:5" ht="13.5" thickTop="1">
      <c r="B29" s="5"/>
      <c r="C29" s="5"/>
      <c r="D29" s="5"/>
      <c r="E29" s="5"/>
    </row>
    <row r="30" spans="1:5" ht="12.75">
      <c r="A30" s="9" t="s">
        <v>81</v>
      </c>
      <c r="B30" s="5"/>
      <c r="C30" s="5"/>
      <c r="D30" s="5"/>
      <c r="E30" s="5"/>
    </row>
    <row r="31" spans="1:5" ht="12.75">
      <c r="A31" s="9" t="s">
        <v>70</v>
      </c>
      <c r="B31" s="14">
        <v>5.34</v>
      </c>
      <c r="C31" s="29">
        <v>2.64</v>
      </c>
      <c r="D31" s="14">
        <v>5.34</v>
      </c>
      <c r="E31" s="29">
        <v>2.64</v>
      </c>
    </row>
    <row r="32" spans="1:5" ht="12.75">
      <c r="A32" s="9" t="s">
        <v>71</v>
      </c>
      <c r="B32" s="47">
        <v>4.65</v>
      </c>
      <c r="C32" s="26" t="s">
        <v>50</v>
      </c>
      <c r="D32" s="47">
        <v>4.65</v>
      </c>
      <c r="E32" s="26" t="s">
        <v>50</v>
      </c>
    </row>
    <row r="35" ht="12.75">
      <c r="A35" s="1" t="s">
        <v>41</v>
      </c>
    </row>
    <row r="36" ht="12.75">
      <c r="A36" s="1" t="s">
        <v>133</v>
      </c>
    </row>
  </sheetData>
  <sheetProtection/>
  <printOptions/>
  <pageMargins left="0.69" right="0.24" top="0.49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62"/>
  <sheetViews>
    <sheetView zoomScalePageLayoutView="0" workbookViewId="0" topLeftCell="A47">
      <selection activeCell="A47" sqref="A47"/>
    </sheetView>
  </sheetViews>
  <sheetFormatPr defaultColWidth="9.140625" defaultRowHeight="12.75"/>
  <cols>
    <col min="1" max="1" width="48.140625" style="0" customWidth="1"/>
    <col min="2" max="2" width="12.7109375" style="0" customWidth="1"/>
    <col min="3" max="3" width="4.00390625" style="0" customWidth="1"/>
    <col min="4" max="4" width="13.8515625" style="0" customWidth="1"/>
    <col min="5" max="5" width="9.140625" style="0" customWidth="1"/>
    <col min="6" max="6" width="12.28125" style="0" bestFit="1" customWidth="1"/>
    <col min="8" max="8" width="9.140625" style="0" customWidth="1"/>
  </cols>
  <sheetData>
    <row r="1" spans="1:2" ht="12.75">
      <c r="A1" s="31" t="s">
        <v>0</v>
      </c>
      <c r="B1" s="17"/>
    </row>
    <row r="2" ht="12.75">
      <c r="A2" s="31" t="s">
        <v>88</v>
      </c>
    </row>
    <row r="3" ht="12.75">
      <c r="A3" s="21"/>
    </row>
    <row r="4" spans="1:4" ht="12.75">
      <c r="A4" s="21"/>
      <c r="B4" s="6" t="s">
        <v>89</v>
      </c>
      <c r="C4" s="6"/>
      <c r="D4" s="6" t="s">
        <v>95</v>
      </c>
    </row>
    <row r="5" spans="1:4" ht="12.75">
      <c r="A5" s="21"/>
      <c r="B5" s="6" t="s">
        <v>13</v>
      </c>
      <c r="C5" s="6"/>
      <c r="D5" s="6" t="s">
        <v>13</v>
      </c>
    </row>
    <row r="6" ht="12.75">
      <c r="A6" s="31" t="s">
        <v>65</v>
      </c>
    </row>
    <row r="7" ht="12.75">
      <c r="A7" s="31" t="s">
        <v>98</v>
      </c>
    </row>
    <row r="8" ht="12.75">
      <c r="A8" s="31"/>
    </row>
    <row r="9" spans="1:4" ht="12.75">
      <c r="A9" s="32" t="s">
        <v>42</v>
      </c>
      <c r="B9" s="5">
        <v>25947506.589999996</v>
      </c>
      <c r="C9" s="5"/>
      <c r="D9" s="5">
        <v>24403816</v>
      </c>
    </row>
    <row r="10" spans="1:4" ht="12.75">
      <c r="A10" s="32" t="s">
        <v>63</v>
      </c>
      <c r="B10" s="5">
        <v>19957924</v>
      </c>
      <c r="C10" s="5"/>
      <c r="D10" s="5">
        <v>11971658</v>
      </c>
    </row>
    <row r="11" spans="1:4" ht="12.75">
      <c r="A11" s="32" t="s">
        <v>96</v>
      </c>
      <c r="B11" s="5">
        <v>433333.22</v>
      </c>
      <c r="C11" s="5"/>
      <c r="D11" s="5">
        <v>1028557</v>
      </c>
    </row>
    <row r="12" spans="1:4" ht="12.75">
      <c r="A12" s="32" t="s">
        <v>97</v>
      </c>
      <c r="B12" s="5">
        <v>9256361.969999999</v>
      </c>
      <c r="C12" s="5"/>
      <c r="D12" s="5">
        <v>4249870</v>
      </c>
    </row>
    <row r="13" spans="1:4" ht="12.75">
      <c r="A13" s="21"/>
      <c r="B13" s="25">
        <v>55595125.779999994</v>
      </c>
      <c r="C13" s="5"/>
      <c r="D13" s="25">
        <v>41653901</v>
      </c>
    </row>
    <row r="14" spans="1:4" ht="12.75">
      <c r="A14" s="21"/>
      <c r="B14" s="5"/>
      <c r="C14" s="5"/>
      <c r="D14" s="5"/>
    </row>
    <row r="15" spans="1:4" ht="12.75">
      <c r="A15" s="31" t="s">
        <v>99</v>
      </c>
      <c r="B15" s="5"/>
      <c r="C15" s="5"/>
      <c r="D15" s="5"/>
    </row>
    <row r="16" spans="1:4" ht="12.75">
      <c r="A16" s="31"/>
      <c r="B16" s="5"/>
      <c r="C16" s="5"/>
      <c r="D16" s="5"/>
    </row>
    <row r="17" spans="1:4" ht="12.75">
      <c r="A17" s="21" t="s">
        <v>100</v>
      </c>
      <c r="B17" s="5">
        <v>24798077.04</v>
      </c>
      <c r="C17" s="5"/>
      <c r="D17" s="5">
        <v>27174976</v>
      </c>
    </row>
    <row r="18" spans="1:4" ht="12.75">
      <c r="A18" s="21" t="s">
        <v>23</v>
      </c>
      <c r="B18" s="5">
        <v>563551.9299999999</v>
      </c>
      <c r="C18" s="5"/>
      <c r="D18" s="5">
        <v>561989</v>
      </c>
    </row>
    <row r="19" spans="1:4" ht="12.75">
      <c r="A19" s="21" t="s">
        <v>101</v>
      </c>
      <c r="B19" s="5">
        <v>156550351.64</v>
      </c>
      <c r="C19" s="5"/>
      <c r="D19" s="5">
        <v>168123758</v>
      </c>
    </row>
    <row r="20" spans="1:4" ht="12.75">
      <c r="A20" s="21" t="s">
        <v>102</v>
      </c>
      <c r="B20" s="7">
        <v>96388124.42999999</v>
      </c>
      <c r="C20" s="5"/>
      <c r="D20" s="7">
        <v>48077714</v>
      </c>
    </row>
    <row r="21" spans="1:4" ht="12.75">
      <c r="A21" s="21"/>
      <c r="B21" s="5">
        <v>278300105.03999996</v>
      </c>
      <c r="C21" s="5"/>
      <c r="D21" s="5">
        <v>243938437</v>
      </c>
    </row>
    <row r="22" spans="1:4" ht="12.75">
      <c r="A22" s="21" t="s">
        <v>103</v>
      </c>
      <c r="B22" s="7">
        <v>1585572.36</v>
      </c>
      <c r="C22" s="5"/>
      <c r="D22" s="7">
        <v>3554437</v>
      </c>
    </row>
    <row r="23" spans="1:4" ht="12.75">
      <c r="A23" s="21"/>
      <c r="B23" s="18">
        <v>279885677.4</v>
      </c>
      <c r="C23" s="5"/>
      <c r="D23" s="5">
        <v>247492874</v>
      </c>
    </row>
    <row r="24" spans="1:4" ht="12.75">
      <c r="A24" s="21"/>
      <c r="B24" s="7"/>
      <c r="C24" s="5"/>
      <c r="D24" s="7"/>
    </row>
    <row r="25" spans="1:4" ht="13.5" thickBot="1">
      <c r="A25" s="31" t="s">
        <v>66</v>
      </c>
      <c r="B25" s="33">
        <v>335480803.17999995</v>
      </c>
      <c r="C25" s="5"/>
      <c r="D25" s="33">
        <v>289146775</v>
      </c>
    </row>
    <row r="26" spans="1:4" ht="12.75">
      <c r="A26" s="32"/>
      <c r="B26" s="5"/>
      <c r="C26" s="5"/>
      <c r="D26" s="5"/>
    </row>
    <row r="27" spans="1:4" ht="12.75">
      <c r="A27" s="31" t="s">
        <v>67</v>
      </c>
      <c r="B27" s="5"/>
      <c r="C27" s="5"/>
      <c r="D27" s="5"/>
    </row>
    <row r="28" spans="1:4" ht="12.75">
      <c r="A28" s="31"/>
      <c r="B28" s="5"/>
      <c r="C28" s="5"/>
      <c r="D28" s="5"/>
    </row>
    <row r="29" spans="1:4" ht="12.75">
      <c r="A29" s="31" t="s">
        <v>104</v>
      </c>
      <c r="B29" s="5"/>
      <c r="C29" s="5"/>
      <c r="D29" s="5"/>
    </row>
    <row r="30" spans="1:4" ht="12.75">
      <c r="A30" s="31"/>
      <c r="B30" s="5"/>
      <c r="C30" s="5"/>
      <c r="D30" s="5"/>
    </row>
    <row r="31" spans="1:4" ht="12.75">
      <c r="A31" s="21" t="s">
        <v>43</v>
      </c>
      <c r="B31" s="5">
        <v>133373547</v>
      </c>
      <c r="C31" s="5"/>
      <c r="D31" s="5">
        <v>92400000</v>
      </c>
    </row>
    <row r="32" spans="1:4" ht="12.75">
      <c r="A32" s="32" t="s">
        <v>94</v>
      </c>
      <c r="B32" s="5">
        <v>18158752</v>
      </c>
      <c r="C32" s="5"/>
      <c r="D32" s="5">
        <v>0</v>
      </c>
    </row>
    <row r="33" spans="1:4" ht="12.75">
      <c r="A33" s="21" t="s">
        <v>44</v>
      </c>
      <c r="B33" s="5">
        <v>5118847.58</v>
      </c>
      <c r="C33" s="5"/>
      <c r="D33" s="5">
        <v>6213201</v>
      </c>
    </row>
    <row r="34" spans="1:4" ht="12.75">
      <c r="A34" s="32" t="s">
        <v>105</v>
      </c>
      <c r="B34" s="5">
        <v>9635.13</v>
      </c>
      <c r="C34" s="5"/>
      <c r="D34" s="5">
        <v>8052</v>
      </c>
    </row>
    <row r="35" spans="1:4" ht="12.75">
      <c r="A35" s="32" t="s">
        <v>106</v>
      </c>
      <c r="B35" s="5">
        <v>39761299.819999985</v>
      </c>
      <c r="C35" s="5"/>
      <c r="D35" s="5">
        <v>33250395</v>
      </c>
    </row>
    <row r="36" spans="1:4" ht="12.75">
      <c r="A36" s="31" t="s">
        <v>107</v>
      </c>
      <c r="B36" s="25">
        <v>196422081.53</v>
      </c>
      <c r="C36" s="5"/>
      <c r="D36" s="25">
        <v>131871648</v>
      </c>
    </row>
    <row r="37" spans="1:4" ht="12.75">
      <c r="A37" s="21"/>
      <c r="B37" s="5"/>
      <c r="C37" s="5"/>
      <c r="D37" s="5"/>
    </row>
    <row r="38" spans="1:4" ht="12.75">
      <c r="A38" s="31" t="s">
        <v>110</v>
      </c>
      <c r="B38" s="5"/>
      <c r="C38" s="5"/>
      <c r="D38" s="5"/>
    </row>
    <row r="39" spans="1:4" ht="12.75">
      <c r="A39" s="31"/>
      <c r="B39" s="5"/>
      <c r="C39" s="5"/>
      <c r="D39" s="5"/>
    </row>
    <row r="40" spans="1:4" ht="12.75">
      <c r="A40" s="32" t="s">
        <v>108</v>
      </c>
      <c r="B40" s="5">
        <v>47924190.09</v>
      </c>
      <c r="C40" s="5"/>
      <c r="D40" s="5">
        <v>40593993</v>
      </c>
    </row>
    <row r="41" spans="1:4" ht="12.75">
      <c r="A41" s="32" t="s">
        <v>109</v>
      </c>
      <c r="B41" s="5">
        <v>1041240.72</v>
      </c>
      <c r="C41" s="5"/>
      <c r="D41" s="5">
        <v>2383245</v>
      </c>
    </row>
    <row r="42" spans="1:4" ht="12.75">
      <c r="A42" s="21"/>
      <c r="B42" s="5"/>
      <c r="C42" s="5"/>
      <c r="D42" s="5"/>
    </row>
    <row r="43" spans="1:4" ht="12.75">
      <c r="A43" s="21"/>
      <c r="B43" s="25">
        <v>48965430.81</v>
      </c>
      <c r="C43" s="5"/>
      <c r="D43" s="25">
        <v>42977238</v>
      </c>
    </row>
    <row r="44" spans="1:4" ht="12.75">
      <c r="A44" s="21"/>
      <c r="B44" s="5"/>
      <c r="C44" s="5"/>
      <c r="D44" s="5"/>
    </row>
    <row r="45" spans="1:4" ht="12.75">
      <c r="A45" s="31" t="s">
        <v>111</v>
      </c>
      <c r="B45" s="5"/>
      <c r="C45" s="5"/>
      <c r="D45" s="5"/>
    </row>
    <row r="46" spans="1:4" ht="12.75">
      <c r="A46" s="31"/>
      <c r="B46" s="5"/>
      <c r="C46" s="5"/>
      <c r="D46" s="5"/>
    </row>
    <row r="47" spans="1:4" ht="12.75">
      <c r="A47" s="32" t="s">
        <v>112</v>
      </c>
      <c r="B47" s="5">
        <v>32189514.740000002</v>
      </c>
      <c r="C47" s="5"/>
      <c r="D47" s="5">
        <v>52844389</v>
      </c>
    </row>
    <row r="48" spans="1:4" ht="12.75">
      <c r="A48" s="42" t="s">
        <v>131</v>
      </c>
      <c r="B48" s="5">
        <v>4108665</v>
      </c>
      <c r="C48" s="5"/>
      <c r="D48" s="5">
        <v>0</v>
      </c>
    </row>
    <row r="49" spans="1:4" ht="12.75">
      <c r="A49" s="32" t="s">
        <v>113</v>
      </c>
      <c r="B49" s="5">
        <v>47741311.47</v>
      </c>
      <c r="C49" s="5"/>
      <c r="D49" s="5">
        <v>57986747</v>
      </c>
    </row>
    <row r="50" spans="1:4" ht="12.75">
      <c r="A50" s="32" t="s">
        <v>114</v>
      </c>
      <c r="B50" s="5">
        <v>6035845.820000001</v>
      </c>
      <c r="C50" s="5"/>
      <c r="D50" s="5">
        <v>3448800</v>
      </c>
    </row>
    <row r="51" spans="1:4" ht="12.75">
      <c r="A51" s="32" t="s">
        <v>115</v>
      </c>
      <c r="B51" s="7">
        <v>17952.81</v>
      </c>
      <c r="C51" s="5"/>
      <c r="D51" s="7">
        <v>17953</v>
      </c>
    </row>
    <row r="52" spans="1:4" ht="12.75">
      <c r="A52" s="21"/>
      <c r="B52" s="5">
        <v>90093289.84000002</v>
      </c>
      <c r="C52" s="5"/>
      <c r="D52" s="5">
        <v>114297889</v>
      </c>
    </row>
    <row r="53" spans="1:4" ht="12.75">
      <c r="A53" s="21"/>
      <c r="B53" s="5"/>
      <c r="C53" s="5"/>
      <c r="D53" s="5"/>
    </row>
    <row r="54" spans="1:4" ht="12.75">
      <c r="A54" s="31" t="s">
        <v>116</v>
      </c>
      <c r="B54" s="5">
        <v>139058720.65000004</v>
      </c>
      <c r="C54" s="5"/>
      <c r="D54" s="5">
        <v>157275127</v>
      </c>
    </row>
    <row r="55" spans="1:4" ht="12.75">
      <c r="A55" s="21"/>
      <c r="B55" s="7"/>
      <c r="C55" s="5"/>
      <c r="D55" s="5"/>
    </row>
    <row r="56" spans="1:4" ht="13.5" thickBot="1">
      <c r="A56" s="31" t="s">
        <v>117</v>
      </c>
      <c r="B56" s="34">
        <v>335480803.18000007</v>
      </c>
      <c r="C56" s="5"/>
      <c r="D56" s="34">
        <v>289146775</v>
      </c>
    </row>
    <row r="57" spans="1:4" ht="12.75">
      <c r="A57" s="21"/>
      <c r="B57" s="5"/>
      <c r="C57" s="5"/>
      <c r="D57" s="5"/>
    </row>
    <row r="58" spans="1:4" ht="12.75">
      <c r="A58" s="31" t="s">
        <v>62</v>
      </c>
      <c r="B58" s="14">
        <v>1.472721435008398</v>
      </c>
      <c r="C58" s="5"/>
      <c r="D58" s="14">
        <v>1.4271823376623376</v>
      </c>
    </row>
    <row r="61" ht="12.75">
      <c r="A61" t="s">
        <v>45</v>
      </c>
    </row>
    <row r="62" ht="12.75">
      <c r="A62" t="s">
        <v>134</v>
      </c>
    </row>
  </sheetData>
  <sheetProtection/>
  <printOptions/>
  <pageMargins left="0.66" right="0.25" top="0.17" bottom="0.16" header="0.17" footer="0.16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4"/>
  <sheetViews>
    <sheetView tabSelected="1" zoomScalePageLayoutView="0" workbookViewId="0" topLeftCell="A17">
      <selection activeCell="A32" sqref="A32"/>
    </sheetView>
  </sheetViews>
  <sheetFormatPr defaultColWidth="9.140625" defaultRowHeight="12.75"/>
  <cols>
    <col min="1" max="1" width="32.140625" style="0" customWidth="1"/>
    <col min="2" max="2" width="14.8515625" style="0" customWidth="1"/>
    <col min="3" max="3" width="11.8515625" style="0" customWidth="1"/>
    <col min="4" max="5" width="12.140625" style="0" customWidth="1"/>
    <col min="6" max="6" width="11.4218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2.28125" style="0" customWidth="1"/>
  </cols>
  <sheetData>
    <row r="1" ht="12.75">
      <c r="A1" s="9" t="s">
        <v>0</v>
      </c>
    </row>
    <row r="2" ht="12.75">
      <c r="A2" s="9" t="s">
        <v>86</v>
      </c>
    </row>
    <row r="3" ht="12.75">
      <c r="A3" s="9"/>
    </row>
    <row r="4" spans="1:10" ht="12.75">
      <c r="A4" s="9"/>
      <c r="G4" s="39"/>
      <c r="I4" s="10" t="s">
        <v>77</v>
      </c>
      <c r="J4" s="10" t="s">
        <v>36</v>
      </c>
    </row>
    <row r="5" spans="1:10" ht="12.75">
      <c r="A5" s="20"/>
      <c r="B5" s="48" t="s">
        <v>75</v>
      </c>
      <c r="C5" s="48"/>
      <c r="D5" s="48"/>
      <c r="E5" s="48"/>
      <c r="F5" s="48"/>
      <c r="G5" s="48"/>
      <c r="H5" s="48"/>
      <c r="I5" s="10" t="s">
        <v>59</v>
      </c>
      <c r="J5" s="10" t="s">
        <v>78</v>
      </c>
    </row>
    <row r="6" spans="1:9" ht="12.75">
      <c r="A6" s="9"/>
      <c r="B6" s="35"/>
      <c r="C6" s="35"/>
      <c r="D6" s="35"/>
      <c r="E6" s="35"/>
      <c r="F6" s="35"/>
      <c r="G6" s="35"/>
      <c r="H6" s="35"/>
      <c r="I6" s="35"/>
    </row>
    <row r="7" spans="1:6" ht="12.75">
      <c r="A7" s="9"/>
      <c r="C7" s="35" t="s">
        <v>127</v>
      </c>
      <c r="F7" s="10" t="s">
        <v>53</v>
      </c>
    </row>
    <row r="8" spans="2:8" ht="12.75">
      <c r="B8" s="10"/>
      <c r="C8" s="38" t="s">
        <v>128</v>
      </c>
      <c r="D8" s="10" t="s">
        <v>72</v>
      </c>
      <c r="E8" s="10" t="s">
        <v>55</v>
      </c>
      <c r="F8" s="10" t="s">
        <v>56</v>
      </c>
      <c r="G8" s="10" t="s">
        <v>47</v>
      </c>
      <c r="H8" s="10" t="s">
        <v>74</v>
      </c>
    </row>
    <row r="9" spans="2:8" ht="12.75">
      <c r="B9" s="10" t="s">
        <v>43</v>
      </c>
      <c r="C9" s="38" t="s">
        <v>129</v>
      </c>
      <c r="D9" s="10" t="s">
        <v>73</v>
      </c>
      <c r="E9" s="10" t="s">
        <v>46</v>
      </c>
      <c r="F9" s="10" t="s">
        <v>46</v>
      </c>
      <c r="G9" s="10" t="s">
        <v>48</v>
      </c>
      <c r="H9" s="10" t="s">
        <v>10</v>
      </c>
    </row>
    <row r="10" spans="2:10" ht="12.75">
      <c r="B10" s="10" t="s">
        <v>13</v>
      </c>
      <c r="C10" s="35" t="s">
        <v>13</v>
      </c>
      <c r="D10" s="10" t="s">
        <v>13</v>
      </c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J10" s="10" t="s">
        <v>13</v>
      </c>
    </row>
    <row r="12" spans="1:10" ht="12.75">
      <c r="A12" t="s">
        <v>118</v>
      </c>
      <c r="B12" s="40">
        <v>92400000</v>
      </c>
      <c r="C12" s="40">
        <v>0</v>
      </c>
      <c r="D12" s="40">
        <v>6213201</v>
      </c>
      <c r="E12" s="40">
        <v>0</v>
      </c>
      <c r="F12" s="40">
        <v>8052</v>
      </c>
      <c r="G12" s="40">
        <v>33250395</v>
      </c>
      <c r="H12" s="40">
        <v>131871648</v>
      </c>
      <c r="I12" s="40">
        <v>0</v>
      </c>
      <c r="J12" s="40">
        <v>131871648</v>
      </c>
    </row>
    <row r="13" spans="2:10" ht="12.75"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30" t="s">
        <v>119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2:10" ht="12.75"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37" t="s">
        <v>58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6510904.700000001</v>
      </c>
      <c r="H16" s="40">
        <v>6510904.700000001</v>
      </c>
      <c r="I16" s="40">
        <v>0</v>
      </c>
      <c r="J16" s="40">
        <v>6510904.700000001</v>
      </c>
    </row>
    <row r="17" spans="1:10" ht="12.75">
      <c r="A17" s="22" t="s">
        <v>122</v>
      </c>
      <c r="B17" s="40">
        <v>30800000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30800000</v>
      </c>
      <c r="I17" s="40">
        <v>0</v>
      </c>
      <c r="J17" s="40">
        <v>30800000</v>
      </c>
    </row>
    <row r="18" spans="1:10" ht="12.75">
      <c r="A18" s="22" t="s">
        <v>123</v>
      </c>
      <c r="B18" s="40">
        <v>9543547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9543547</v>
      </c>
      <c r="I18" s="40">
        <v>0</v>
      </c>
      <c r="J18" s="40">
        <v>9543547</v>
      </c>
    </row>
    <row r="19" spans="1:10" ht="12.75">
      <c r="A19" s="22" t="s">
        <v>124</v>
      </c>
      <c r="B19" s="40">
        <v>630000</v>
      </c>
      <c r="C19" s="40">
        <v>0</v>
      </c>
      <c r="D19" s="40">
        <v>296100</v>
      </c>
      <c r="E19" s="40">
        <v>0</v>
      </c>
      <c r="F19" s="40">
        <v>0</v>
      </c>
      <c r="G19" s="40">
        <v>0</v>
      </c>
      <c r="H19" s="40">
        <v>926100</v>
      </c>
      <c r="I19" s="40">
        <v>0</v>
      </c>
      <c r="J19" s="40">
        <v>926100</v>
      </c>
    </row>
    <row r="20" spans="1:10" ht="12.75">
      <c r="A20" s="37" t="s">
        <v>125</v>
      </c>
      <c r="B20" s="40">
        <v>0</v>
      </c>
      <c r="C20" s="40">
        <v>0</v>
      </c>
      <c r="D20" s="40">
        <v>-1390453</v>
      </c>
      <c r="E20" s="40">
        <v>0</v>
      </c>
      <c r="F20" s="40">
        <v>0</v>
      </c>
      <c r="G20" s="40">
        <v>0</v>
      </c>
      <c r="H20" s="40">
        <v>-1390453</v>
      </c>
      <c r="I20" s="40">
        <v>0</v>
      </c>
      <c r="J20" s="40">
        <v>-1390453</v>
      </c>
    </row>
    <row r="21" spans="1:10" ht="12.75">
      <c r="A21" s="37" t="s">
        <v>130</v>
      </c>
      <c r="B21" s="40">
        <v>0</v>
      </c>
      <c r="C21" s="40">
        <v>18158752</v>
      </c>
      <c r="D21" s="40">
        <v>0</v>
      </c>
      <c r="E21" s="40">
        <v>0</v>
      </c>
      <c r="F21" s="40">
        <v>1583</v>
      </c>
      <c r="G21" s="40">
        <v>0</v>
      </c>
      <c r="H21" s="40">
        <v>18160335</v>
      </c>
      <c r="I21" s="40">
        <v>0</v>
      </c>
      <c r="J21" s="40">
        <v>18160335</v>
      </c>
    </row>
    <row r="22" spans="2:10" ht="12.75"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3.5" thickBot="1">
      <c r="A23" s="22" t="s">
        <v>120</v>
      </c>
      <c r="B23" s="41">
        <v>133373547</v>
      </c>
      <c r="C23" s="41">
        <v>18158752</v>
      </c>
      <c r="D23" s="41">
        <v>5118848</v>
      </c>
      <c r="E23" s="41">
        <v>0</v>
      </c>
      <c r="F23" s="41">
        <v>9635</v>
      </c>
      <c r="G23" s="41">
        <v>39761299.7</v>
      </c>
      <c r="H23" s="41">
        <v>196422081.7</v>
      </c>
      <c r="I23" s="41">
        <v>0</v>
      </c>
      <c r="J23" s="41">
        <v>196422081.7</v>
      </c>
    </row>
    <row r="24" spans="2:10" ht="13.5" thickTop="1">
      <c r="B24" s="35"/>
      <c r="C24" s="35"/>
      <c r="D24" s="35"/>
      <c r="E24" s="35"/>
      <c r="F24" s="35"/>
      <c r="G24" s="35"/>
      <c r="H24" s="35"/>
      <c r="I24" s="35"/>
      <c r="J24" s="35"/>
    </row>
    <row r="25" ht="12.75">
      <c r="A25" t="s">
        <v>64</v>
      </c>
    </row>
    <row r="26" spans="1:10" ht="12.75">
      <c r="A26" t="s">
        <v>79</v>
      </c>
      <c r="B26" s="18">
        <v>92400000</v>
      </c>
      <c r="C26" s="18">
        <v>0</v>
      </c>
      <c r="D26" s="18">
        <v>6213201</v>
      </c>
      <c r="E26" s="18">
        <v>17466866</v>
      </c>
      <c r="F26" s="18">
        <v>1259</v>
      </c>
      <c r="G26" s="18">
        <v>5262638</v>
      </c>
      <c r="H26" s="23">
        <v>121343964</v>
      </c>
      <c r="I26" s="4">
        <v>0</v>
      </c>
      <c r="J26" s="23">
        <v>121343964</v>
      </c>
    </row>
    <row r="27" spans="1:10" ht="12.75">
      <c r="A27" t="s">
        <v>76</v>
      </c>
      <c r="B27" s="7">
        <v>0</v>
      </c>
      <c r="C27" s="7">
        <v>0</v>
      </c>
      <c r="D27" s="7">
        <v>0</v>
      </c>
      <c r="E27" s="7">
        <v>-17466866</v>
      </c>
      <c r="F27" s="7">
        <v>0</v>
      </c>
      <c r="G27" s="7">
        <v>17466866</v>
      </c>
      <c r="H27" s="28">
        <v>0</v>
      </c>
      <c r="I27" s="28">
        <v>0</v>
      </c>
      <c r="J27" s="28">
        <v>0</v>
      </c>
    </row>
    <row r="28" spans="1:10" ht="12.75">
      <c r="A28" t="s">
        <v>80</v>
      </c>
      <c r="B28" s="5">
        <v>92400000</v>
      </c>
      <c r="C28" s="5">
        <v>0</v>
      </c>
      <c r="D28" s="5">
        <v>6213201</v>
      </c>
      <c r="E28" s="5">
        <v>0</v>
      </c>
      <c r="F28" s="5">
        <v>1259</v>
      </c>
      <c r="G28" s="5">
        <v>22729504</v>
      </c>
      <c r="H28" s="5">
        <v>121343964</v>
      </c>
      <c r="I28" s="5">
        <v>0</v>
      </c>
      <c r="J28" s="5">
        <v>121343964</v>
      </c>
    </row>
    <row r="29" spans="2:10" ht="12.75">
      <c r="B29" s="5"/>
      <c r="C29" s="5"/>
      <c r="D29" s="5"/>
      <c r="E29" s="5"/>
      <c r="F29" s="5"/>
      <c r="G29" s="5"/>
      <c r="H29" s="17"/>
      <c r="I29" s="1"/>
      <c r="J29" s="17"/>
    </row>
    <row r="30" ht="12.75">
      <c r="A30" s="36" t="s">
        <v>119</v>
      </c>
    </row>
    <row r="32" spans="1:10" ht="12.75">
      <c r="A32" s="22" t="s">
        <v>58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2787562</v>
      </c>
      <c r="H32" s="17">
        <v>2787562</v>
      </c>
      <c r="I32" s="1">
        <v>0</v>
      </c>
      <c r="J32" s="17">
        <v>2787562</v>
      </c>
    </row>
    <row r="33" spans="1:10" ht="12.75">
      <c r="A33" t="s">
        <v>130</v>
      </c>
      <c r="B33" s="5">
        <v>0</v>
      </c>
      <c r="C33" s="5">
        <v>0</v>
      </c>
      <c r="D33" s="5">
        <v>0</v>
      </c>
      <c r="E33" s="5">
        <v>0</v>
      </c>
      <c r="F33" s="5">
        <v>1078</v>
      </c>
      <c r="G33" s="5">
        <v>0</v>
      </c>
      <c r="H33" s="17">
        <v>1078</v>
      </c>
      <c r="I33" s="1">
        <v>0</v>
      </c>
      <c r="J33" s="17">
        <v>1078</v>
      </c>
    </row>
    <row r="36" spans="1:10" ht="13.5" thickBot="1">
      <c r="A36" s="22" t="s">
        <v>121</v>
      </c>
      <c r="B36" s="27">
        <v>92400000</v>
      </c>
      <c r="C36" s="27">
        <v>0</v>
      </c>
      <c r="D36" s="27">
        <v>6213201</v>
      </c>
      <c r="E36" s="27">
        <v>0</v>
      </c>
      <c r="F36" s="27">
        <v>2337</v>
      </c>
      <c r="G36" s="27">
        <v>25517066</v>
      </c>
      <c r="H36" s="27">
        <v>124132604</v>
      </c>
      <c r="I36" s="27">
        <v>0</v>
      </c>
      <c r="J36" s="27">
        <v>124132604</v>
      </c>
    </row>
    <row r="37" ht="13.5" thickTop="1"/>
    <row r="39" ht="12.75">
      <c r="A39" s="37" t="s">
        <v>126</v>
      </c>
    </row>
    <row r="41" ht="12.75">
      <c r="A41" t="s">
        <v>57</v>
      </c>
    </row>
    <row r="43" ht="12.75">
      <c r="A43" t="s">
        <v>49</v>
      </c>
    </row>
    <row r="44" ht="12.75">
      <c r="A44" t="s">
        <v>135</v>
      </c>
    </row>
  </sheetData>
  <sheetProtection/>
  <mergeCells count="1">
    <mergeCell ref="B5:H5"/>
  </mergeCells>
  <printOptions/>
  <pageMargins left="0.2" right="0.2" top="0.17" bottom="0.16" header="0.17" footer="0.16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72"/>
  <sheetViews>
    <sheetView zoomScalePageLayoutView="0" workbookViewId="0" topLeftCell="A61">
      <selection activeCell="D66" sqref="D66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14.28125" style="0" customWidth="1"/>
    <col min="4" max="4" width="10.28125" style="0" bestFit="1" customWidth="1"/>
    <col min="5" max="5" width="16.57421875" style="0" bestFit="1" customWidth="1"/>
    <col min="6" max="6" width="15.00390625" style="0" bestFit="1" customWidth="1"/>
    <col min="7" max="7" width="7.8515625" style="0" customWidth="1"/>
    <col min="8" max="8" width="14.57421875" style="0" customWidth="1"/>
    <col min="9" max="9" width="9.28125" style="0" customWidth="1"/>
    <col min="10" max="10" width="10.8515625" style="0" bestFit="1" customWidth="1"/>
  </cols>
  <sheetData>
    <row r="1" spans="1:8" ht="12.75">
      <c r="A1" s="9" t="s">
        <v>0</v>
      </c>
      <c r="F1" s="1"/>
      <c r="G1" s="1"/>
      <c r="H1" s="1"/>
    </row>
    <row r="2" spans="1:8" ht="12.75">
      <c r="A2" s="9" t="s">
        <v>85</v>
      </c>
      <c r="F2" s="1"/>
      <c r="G2" s="1"/>
      <c r="H2" s="1"/>
    </row>
    <row r="3" spans="6:8" ht="12.75">
      <c r="F3" s="1"/>
      <c r="G3" s="1"/>
      <c r="H3" s="1"/>
    </row>
    <row r="4" spans="6:8" ht="12.75">
      <c r="F4" s="43" t="s">
        <v>139</v>
      </c>
      <c r="G4" s="3"/>
      <c r="H4" s="44" t="s">
        <v>139</v>
      </c>
    </row>
    <row r="5" spans="6:8" ht="12.75">
      <c r="F5" s="3" t="s">
        <v>12</v>
      </c>
      <c r="G5" s="3"/>
      <c r="H5" s="3" t="s">
        <v>12</v>
      </c>
    </row>
    <row r="6" spans="6:8" ht="12.75">
      <c r="F6" s="43" t="s">
        <v>140</v>
      </c>
      <c r="G6" s="3"/>
      <c r="H6" s="44" t="s">
        <v>146</v>
      </c>
    </row>
    <row r="7" spans="6:8" ht="12.75">
      <c r="F7" s="1"/>
      <c r="G7" s="1"/>
      <c r="H7" s="1"/>
    </row>
    <row r="8" spans="6:8" ht="12.75">
      <c r="F8" s="3" t="s">
        <v>13</v>
      </c>
      <c r="G8" s="3"/>
      <c r="H8" s="3" t="s">
        <v>13</v>
      </c>
    </row>
    <row r="9" spans="1:8" ht="12.75">
      <c r="A9" s="9" t="s">
        <v>14</v>
      </c>
      <c r="F9" s="1"/>
      <c r="G9" s="1"/>
      <c r="H9" s="1"/>
    </row>
    <row r="10" spans="1:8" ht="12.75">
      <c r="A10" t="s">
        <v>15</v>
      </c>
      <c r="F10" s="5">
        <v>9455190</v>
      </c>
      <c r="G10" s="5"/>
      <c r="H10" s="5">
        <v>3720652</v>
      </c>
    </row>
    <row r="11" spans="6:8" ht="12.75">
      <c r="F11" s="5"/>
      <c r="G11" s="5"/>
      <c r="H11" s="5"/>
    </row>
    <row r="12" spans="1:8" ht="12.75">
      <c r="A12" t="s">
        <v>16</v>
      </c>
      <c r="F12" s="5"/>
      <c r="G12" s="5"/>
      <c r="H12" s="5"/>
    </row>
    <row r="13" spans="2:8" ht="12.75">
      <c r="B13" s="15" t="s">
        <v>17</v>
      </c>
      <c r="C13" s="15"/>
      <c r="D13" s="15"/>
      <c r="E13" s="15"/>
      <c r="F13" s="18">
        <v>2101809</v>
      </c>
      <c r="G13" s="5"/>
      <c r="H13" s="5">
        <v>976780</v>
      </c>
    </row>
    <row r="14" spans="2:8" ht="12.75">
      <c r="B14" s="15" t="s">
        <v>18</v>
      </c>
      <c r="C14" s="15"/>
      <c r="D14" s="15"/>
      <c r="E14" s="15"/>
      <c r="F14" s="18">
        <f>1495139+80000</f>
        <v>1575139</v>
      </c>
      <c r="G14" s="5"/>
      <c r="H14" s="5">
        <v>2000149</v>
      </c>
    </row>
    <row r="15" spans="2:8" ht="12.75">
      <c r="B15" s="15" t="s">
        <v>19</v>
      </c>
      <c r="C15" s="15"/>
      <c r="D15" s="15"/>
      <c r="E15" s="15"/>
      <c r="F15" s="18">
        <v>-288786</v>
      </c>
      <c r="G15" s="5"/>
      <c r="H15" s="5">
        <v>-169176</v>
      </c>
    </row>
    <row r="16" spans="2:8" ht="12.75">
      <c r="B16" s="19" t="s">
        <v>150</v>
      </c>
      <c r="C16" s="15"/>
      <c r="D16" s="15"/>
      <c r="E16" s="15"/>
      <c r="F16" s="18">
        <v>95039</v>
      </c>
      <c r="G16" s="5"/>
      <c r="H16" s="5">
        <v>0</v>
      </c>
    </row>
    <row r="17" spans="2:8" ht="12.75">
      <c r="B17" s="19" t="s">
        <v>52</v>
      </c>
      <c r="C17" s="15"/>
      <c r="D17" s="15"/>
      <c r="E17" s="15"/>
      <c r="F17" s="18"/>
      <c r="G17" s="5"/>
      <c r="H17" s="5"/>
    </row>
    <row r="18" spans="2:8" ht="12.75">
      <c r="B18" s="19" t="s">
        <v>54</v>
      </c>
      <c r="C18" s="15"/>
      <c r="D18" s="15"/>
      <c r="E18" s="15"/>
      <c r="F18" s="18">
        <v>1583</v>
      </c>
      <c r="G18" s="5"/>
      <c r="H18" s="5">
        <v>1078</v>
      </c>
    </row>
    <row r="19" spans="2:8" ht="12.75">
      <c r="B19" s="15" t="s">
        <v>20</v>
      </c>
      <c r="C19" s="15"/>
      <c r="D19" s="15"/>
      <c r="E19" s="15"/>
      <c r="F19" s="18">
        <v>-338281</v>
      </c>
      <c r="G19" s="5"/>
      <c r="H19" s="5">
        <v>-193611</v>
      </c>
    </row>
    <row r="20" spans="2:8" ht="12.75">
      <c r="B20" s="19" t="s">
        <v>51</v>
      </c>
      <c r="C20" s="15"/>
      <c r="D20" s="15"/>
      <c r="E20" s="15"/>
      <c r="F20" s="18">
        <v>50000</v>
      </c>
      <c r="G20" s="5"/>
      <c r="H20" s="5">
        <v>50000</v>
      </c>
    </row>
    <row r="21" spans="2:8" ht="12.75">
      <c r="B21" s="19" t="s">
        <v>147</v>
      </c>
      <c r="C21" s="15"/>
      <c r="D21" s="15"/>
      <c r="E21" s="15"/>
      <c r="F21" s="18">
        <v>0</v>
      </c>
      <c r="G21" s="5"/>
      <c r="H21" s="5">
        <v>129</v>
      </c>
    </row>
    <row r="22" spans="2:8" ht="12.75">
      <c r="B22" s="15"/>
      <c r="C22" s="15"/>
      <c r="D22" s="15"/>
      <c r="E22" s="15"/>
      <c r="F22" s="7"/>
      <c r="G22" s="5"/>
      <c r="H22" s="7"/>
    </row>
    <row r="23" spans="1:8" ht="12.75">
      <c r="A23" s="9" t="s">
        <v>21</v>
      </c>
      <c r="B23" s="15"/>
      <c r="C23" s="15"/>
      <c r="D23" s="15"/>
      <c r="E23" s="15"/>
      <c r="F23" s="18">
        <f>SUM(F10:F21)</f>
        <v>12651693</v>
      </c>
      <c r="G23" s="5"/>
      <c r="H23" s="5">
        <f>SUM(H10:H21)</f>
        <v>6386001</v>
      </c>
    </row>
    <row r="24" spans="2:8" ht="12.75">
      <c r="B24" s="15"/>
      <c r="C24" s="15"/>
      <c r="D24" s="15"/>
      <c r="E24" s="15"/>
      <c r="F24" s="18"/>
      <c r="G24" s="5"/>
      <c r="H24" s="5"/>
    </row>
    <row r="25" spans="1:8" ht="12.75">
      <c r="A25" s="9" t="s">
        <v>22</v>
      </c>
      <c r="B25" s="15"/>
      <c r="C25" s="15"/>
      <c r="D25" s="15"/>
      <c r="E25" s="15"/>
      <c r="F25" s="18"/>
      <c r="G25" s="5"/>
      <c r="H25" s="5"/>
    </row>
    <row r="26" spans="1:8" ht="12.75">
      <c r="A26" s="15" t="s">
        <v>23</v>
      </c>
      <c r="B26" s="15"/>
      <c r="C26" s="15"/>
      <c r="D26" s="15"/>
      <c r="E26" s="15"/>
      <c r="F26" s="18">
        <v>-1563</v>
      </c>
      <c r="G26" s="5"/>
      <c r="H26" s="5">
        <v>-79495</v>
      </c>
    </row>
    <row r="27" spans="1:8" ht="12.75">
      <c r="A27" s="15" t="s">
        <v>24</v>
      </c>
      <c r="B27" s="15"/>
      <c r="C27" s="15"/>
      <c r="D27" s="15"/>
      <c r="E27" s="15"/>
      <c r="F27" s="18">
        <v>11271961</v>
      </c>
      <c r="G27" s="5"/>
      <c r="H27" s="5">
        <f>-2330778-8459818</f>
        <v>-10790596</v>
      </c>
    </row>
    <row r="28" spans="1:8" ht="12.75">
      <c r="A28" s="15" t="s">
        <v>25</v>
      </c>
      <c r="B28" s="15"/>
      <c r="C28" s="15"/>
      <c r="D28" s="15"/>
      <c r="E28" s="15"/>
      <c r="F28" s="18">
        <v>-10475236</v>
      </c>
      <c r="G28" s="5"/>
      <c r="H28" s="5">
        <f>5135548</f>
        <v>5135548</v>
      </c>
    </row>
    <row r="29" spans="1:8" ht="12.75">
      <c r="A29" s="15" t="s">
        <v>132</v>
      </c>
      <c r="B29" s="15"/>
      <c r="C29" s="15"/>
      <c r="D29" s="15"/>
      <c r="E29" s="15"/>
      <c r="F29" s="18">
        <v>2376899</v>
      </c>
      <c r="G29" s="5"/>
      <c r="H29" s="5">
        <v>-1707349</v>
      </c>
    </row>
    <row r="30" spans="2:8" ht="12.75">
      <c r="B30" s="15"/>
      <c r="C30" s="15"/>
      <c r="D30" s="15"/>
      <c r="E30" s="15"/>
      <c r="F30" s="7"/>
      <c r="G30" s="5"/>
      <c r="H30" s="7"/>
    </row>
    <row r="31" spans="1:8" ht="12.75">
      <c r="A31" s="9" t="s">
        <v>151</v>
      </c>
      <c r="B31" s="15"/>
      <c r="C31" s="15"/>
      <c r="D31" s="15"/>
      <c r="E31" s="15"/>
      <c r="F31" s="18">
        <f>SUM(F23:F29)</f>
        <v>15823754</v>
      </c>
      <c r="G31" s="5"/>
      <c r="H31" s="5">
        <f>SUM(H23:H29)</f>
        <v>-1055891</v>
      </c>
    </row>
    <row r="32" spans="2:8" ht="12.75">
      <c r="B32" s="15"/>
      <c r="C32" s="15"/>
      <c r="D32" s="15"/>
      <c r="E32" s="15"/>
      <c r="F32" s="18"/>
      <c r="G32" s="5"/>
      <c r="H32" s="5"/>
    </row>
    <row r="33" spans="1:8" ht="12.75">
      <c r="A33" t="s">
        <v>26</v>
      </c>
      <c r="B33" s="15"/>
      <c r="C33" s="15"/>
      <c r="D33" s="15"/>
      <c r="E33" s="15"/>
      <c r="F33" s="18">
        <f>-F14</f>
        <v>-1575139</v>
      </c>
      <c r="G33" s="5"/>
      <c r="H33" s="5">
        <f>-H14</f>
        <v>-2000149</v>
      </c>
    </row>
    <row r="34" spans="1:8" ht="12.75">
      <c r="A34" s="15" t="s">
        <v>27</v>
      </c>
      <c r="B34" s="15"/>
      <c r="C34" s="15"/>
      <c r="D34" s="15"/>
      <c r="E34" s="15"/>
      <c r="F34" s="18">
        <v>-252070</v>
      </c>
      <c r="G34" s="5"/>
      <c r="H34" s="5">
        <v>-721789</v>
      </c>
    </row>
    <row r="35" spans="1:8" ht="12.75">
      <c r="A35" t="s">
        <v>28</v>
      </c>
      <c r="B35" s="15"/>
      <c r="C35" s="15"/>
      <c r="D35" s="15"/>
      <c r="E35" s="15"/>
      <c r="F35" s="18">
        <f>-F15</f>
        <v>288786</v>
      </c>
      <c r="G35" s="5"/>
      <c r="H35" s="5">
        <f>-H15</f>
        <v>169176</v>
      </c>
    </row>
    <row r="36" spans="2:8" ht="12.75">
      <c r="B36" s="15"/>
      <c r="C36" s="15"/>
      <c r="D36" s="15"/>
      <c r="E36" s="15"/>
      <c r="F36" s="7"/>
      <c r="G36" s="5"/>
      <c r="H36" s="7"/>
    </row>
    <row r="37" spans="1:8" ht="12.75">
      <c r="A37" s="9" t="s">
        <v>152</v>
      </c>
      <c r="B37" s="15"/>
      <c r="C37" s="15"/>
      <c r="D37" s="15"/>
      <c r="E37" s="15"/>
      <c r="F37" s="18">
        <f>SUM(F31:F35)</f>
        <v>14285331</v>
      </c>
      <c r="G37" s="5"/>
      <c r="H37" s="5">
        <f>SUM(H31:H35)</f>
        <v>-3608653</v>
      </c>
    </row>
    <row r="38" spans="2:8" ht="12.75">
      <c r="B38" s="15"/>
      <c r="C38" s="15"/>
      <c r="D38" s="15"/>
      <c r="E38" s="15"/>
      <c r="F38" s="18"/>
      <c r="G38" s="5"/>
      <c r="H38" s="5"/>
    </row>
    <row r="39" spans="1:8" ht="12.75">
      <c r="A39" s="9" t="s">
        <v>29</v>
      </c>
      <c r="B39" s="15"/>
      <c r="C39" s="15"/>
      <c r="D39" s="15"/>
      <c r="E39" s="15"/>
      <c r="F39" s="18"/>
      <c r="G39" s="5"/>
      <c r="H39" s="5"/>
    </row>
    <row r="40" spans="1:8" ht="12.75">
      <c r="A40" s="15" t="s">
        <v>30</v>
      </c>
      <c r="B40" s="15"/>
      <c r="C40" s="15"/>
      <c r="D40" s="15"/>
      <c r="E40" s="15"/>
      <c r="F40" s="11">
        <v>-1735854</v>
      </c>
      <c r="G40" s="5"/>
      <c r="H40" s="11">
        <v>-983839</v>
      </c>
    </row>
    <row r="41" spans="1:8" ht="12.75">
      <c r="A41" s="46" t="s">
        <v>143</v>
      </c>
      <c r="B41" s="15"/>
      <c r="C41" s="15"/>
      <c r="D41" s="15"/>
      <c r="E41" s="15"/>
      <c r="F41" s="12">
        <v>-7986266</v>
      </c>
      <c r="G41" s="5"/>
      <c r="H41" s="12">
        <v>0</v>
      </c>
    </row>
    <row r="42" spans="1:8" ht="12.75">
      <c r="A42" s="15" t="s">
        <v>31</v>
      </c>
      <c r="B42" s="15"/>
      <c r="C42" s="15"/>
      <c r="D42" s="15"/>
      <c r="E42" s="15"/>
      <c r="F42" s="12">
        <v>397500</v>
      </c>
      <c r="G42" s="18"/>
      <c r="H42" s="12">
        <v>597022</v>
      </c>
    </row>
    <row r="43" spans="1:8" ht="12.75">
      <c r="A43" s="19" t="s">
        <v>83</v>
      </c>
      <c r="B43" s="15"/>
      <c r="C43" s="15"/>
      <c r="D43" s="15"/>
      <c r="E43" s="15"/>
      <c r="F43" s="12">
        <v>0</v>
      </c>
      <c r="G43" s="18"/>
      <c r="H43" s="12">
        <v>0</v>
      </c>
    </row>
    <row r="44" spans="1:8" ht="12.75">
      <c r="A44" s="45" t="s">
        <v>141</v>
      </c>
      <c r="B44" s="15"/>
      <c r="C44" s="15"/>
      <c r="D44" s="15"/>
      <c r="E44" s="15"/>
      <c r="F44" s="16">
        <v>-5006492</v>
      </c>
      <c r="G44" s="18"/>
      <c r="H44" s="16">
        <v>0</v>
      </c>
    </row>
    <row r="45" spans="1:8" ht="12.75">
      <c r="A45" s="9" t="s">
        <v>82</v>
      </c>
      <c r="B45" s="15"/>
      <c r="C45" s="15"/>
      <c r="D45" s="15"/>
      <c r="E45" s="15"/>
      <c r="F45" s="16">
        <f>SUM(F40:F44)</f>
        <v>-14331112</v>
      </c>
      <c r="G45" s="5"/>
      <c r="H45" s="16">
        <f>SUM(H40:H44)</f>
        <v>-386817</v>
      </c>
    </row>
    <row r="46" spans="2:8" ht="12.75">
      <c r="B46" s="15"/>
      <c r="C46" s="15"/>
      <c r="D46" s="15"/>
      <c r="E46" s="15"/>
      <c r="F46" s="18"/>
      <c r="G46" s="5"/>
      <c r="H46" s="5"/>
    </row>
    <row r="47" spans="1:8" ht="12.75">
      <c r="A47" s="9" t="s">
        <v>32</v>
      </c>
      <c r="B47" s="15"/>
      <c r="C47" s="15"/>
      <c r="D47" s="15"/>
      <c r="E47" s="15"/>
      <c r="F47" s="7"/>
      <c r="G47" s="5"/>
      <c r="H47" s="7"/>
    </row>
    <row r="48" spans="1:8" ht="12.75">
      <c r="A48" s="22" t="s">
        <v>34</v>
      </c>
      <c r="B48" s="15"/>
      <c r="C48" s="15"/>
      <c r="D48" s="15"/>
      <c r="E48" s="15"/>
      <c r="F48" s="12">
        <v>-32060640</v>
      </c>
      <c r="G48" s="5"/>
      <c r="H48" s="12">
        <v>6948233</v>
      </c>
    </row>
    <row r="49" spans="1:8" ht="12.75">
      <c r="A49" s="37" t="s">
        <v>153</v>
      </c>
      <c r="B49" s="15"/>
      <c r="C49" s="15"/>
      <c r="D49" s="15"/>
      <c r="E49" s="15"/>
      <c r="F49" s="12">
        <v>-3447375</v>
      </c>
      <c r="G49" s="5"/>
      <c r="H49" s="12">
        <f>3413108-83768</f>
        <v>3329340</v>
      </c>
    </row>
    <row r="50" spans="1:8" ht="12.75">
      <c r="A50" s="46" t="s">
        <v>154</v>
      </c>
      <c r="B50" s="15"/>
      <c r="C50" s="15"/>
      <c r="D50" s="15"/>
      <c r="E50" s="15"/>
      <c r="F50" s="12">
        <v>7330197</v>
      </c>
      <c r="G50" s="5"/>
      <c r="H50" s="12">
        <f>-2030520-118442</f>
        <v>-2148962</v>
      </c>
    </row>
    <row r="51" spans="1:8" ht="12.75">
      <c r="A51" s="45" t="s">
        <v>144</v>
      </c>
      <c r="B51" s="15"/>
      <c r="C51" s="15"/>
      <c r="D51" s="15"/>
      <c r="E51" s="15"/>
      <c r="F51" s="12">
        <v>30800000</v>
      </c>
      <c r="G51" s="5"/>
      <c r="H51" s="12">
        <v>0</v>
      </c>
    </row>
    <row r="52" spans="1:8" ht="12.75">
      <c r="A52" s="45" t="s">
        <v>142</v>
      </c>
      <c r="B52" s="15"/>
      <c r="C52" s="15"/>
      <c r="D52" s="15"/>
      <c r="E52" s="15"/>
      <c r="F52" s="12">
        <v>30800000</v>
      </c>
      <c r="G52" s="5"/>
      <c r="H52" s="12">
        <v>0</v>
      </c>
    </row>
    <row r="53" spans="1:8" ht="12.75">
      <c r="A53" s="45" t="s">
        <v>145</v>
      </c>
      <c r="B53" s="15"/>
      <c r="C53" s="15"/>
      <c r="D53" s="15"/>
      <c r="E53" s="15"/>
      <c r="F53" s="12">
        <v>926100</v>
      </c>
      <c r="G53" s="5"/>
      <c r="H53" s="12">
        <v>0</v>
      </c>
    </row>
    <row r="54" spans="1:8" ht="12.75">
      <c r="A54" s="45" t="s">
        <v>96</v>
      </c>
      <c r="B54" s="15"/>
      <c r="C54" s="15"/>
      <c r="D54" s="15"/>
      <c r="E54" s="15"/>
      <c r="F54" s="24">
        <v>-845230</v>
      </c>
      <c r="G54" s="18"/>
      <c r="H54" s="12">
        <v>-2000</v>
      </c>
    </row>
    <row r="55" spans="1:8" ht="12.75">
      <c r="A55" s="15" t="s">
        <v>33</v>
      </c>
      <c r="B55" s="15"/>
      <c r="C55" s="15"/>
      <c r="D55" s="15"/>
      <c r="E55" s="15"/>
      <c r="F55" s="24">
        <v>0</v>
      </c>
      <c r="G55" s="5"/>
      <c r="H55" s="12">
        <v>-1240</v>
      </c>
    </row>
    <row r="56" spans="1:8" ht="12.75">
      <c r="A56" s="9" t="s">
        <v>84</v>
      </c>
      <c r="B56" s="15"/>
      <c r="C56" s="15"/>
      <c r="D56" s="15"/>
      <c r="E56" s="15"/>
      <c r="F56" s="13">
        <f>SUM(F48:F55)</f>
        <v>33503052</v>
      </c>
      <c r="G56" s="5"/>
      <c r="H56" s="13">
        <f>SUM(H48:H55)</f>
        <v>8125371</v>
      </c>
    </row>
    <row r="57" spans="2:8" ht="12.75">
      <c r="B57" s="15"/>
      <c r="C57" s="15"/>
      <c r="D57" s="15"/>
      <c r="E57" s="15"/>
      <c r="F57" s="18"/>
      <c r="G57" s="5"/>
      <c r="H57" s="5"/>
    </row>
    <row r="58" spans="1:8" ht="12.75">
      <c r="A58" s="20" t="s">
        <v>60</v>
      </c>
      <c r="B58" s="15"/>
      <c r="C58" s="15"/>
      <c r="D58" s="15"/>
      <c r="E58" s="15"/>
      <c r="F58" s="18">
        <f>F37+F45+F56</f>
        <v>33457271</v>
      </c>
      <c r="G58" s="5"/>
      <c r="H58" s="5">
        <f>H37+H45+H56</f>
        <v>4129901</v>
      </c>
    </row>
    <row r="59" spans="1:8" ht="12.75">
      <c r="A59" s="15"/>
      <c r="B59" s="15"/>
      <c r="C59" s="15"/>
      <c r="D59" s="15"/>
      <c r="E59" s="15"/>
      <c r="F59" s="18"/>
      <c r="G59" s="5"/>
      <c r="H59" s="5"/>
    </row>
    <row r="60" spans="1:8" ht="12.75">
      <c r="A60" s="20" t="s">
        <v>138</v>
      </c>
      <c r="B60" s="15"/>
      <c r="C60" s="15"/>
      <c r="D60" s="15"/>
      <c r="E60" s="15"/>
      <c r="F60" s="18">
        <v>-7776030</v>
      </c>
      <c r="G60" s="5"/>
      <c r="H60" s="5">
        <v>-36467356</v>
      </c>
    </row>
    <row r="61" spans="2:8" ht="12.75">
      <c r="B61" s="15"/>
      <c r="C61" s="15"/>
      <c r="D61" s="15"/>
      <c r="E61" s="15"/>
      <c r="F61" s="18"/>
      <c r="G61" s="5"/>
      <c r="H61" s="5"/>
    </row>
    <row r="62" spans="1:8" ht="13.5" thickBot="1">
      <c r="A62" s="9" t="s">
        <v>137</v>
      </c>
      <c r="B62" s="15"/>
      <c r="C62" s="15"/>
      <c r="D62" s="15"/>
      <c r="E62" s="15"/>
      <c r="F62" s="8">
        <f>SUM(F58:F60)</f>
        <v>25681241</v>
      </c>
      <c r="G62" s="5"/>
      <c r="H62" s="8">
        <f>SUM(H58:H60)</f>
        <v>-32337455</v>
      </c>
    </row>
    <row r="63" spans="2:8" ht="13.5" thickTop="1">
      <c r="B63" s="15"/>
      <c r="C63" s="15"/>
      <c r="D63" s="15"/>
      <c r="E63" s="15"/>
      <c r="F63" s="18"/>
      <c r="G63" s="5"/>
      <c r="H63" s="5"/>
    </row>
    <row r="64" spans="1:8" ht="12.75">
      <c r="A64" s="9" t="s">
        <v>136</v>
      </c>
      <c r="B64" s="15"/>
      <c r="C64" s="15"/>
      <c r="D64" s="15"/>
      <c r="E64" s="15"/>
      <c r="F64" s="18"/>
      <c r="G64" s="5"/>
      <c r="H64" s="5"/>
    </row>
    <row r="65" spans="2:8" ht="12.75">
      <c r="B65" s="15"/>
      <c r="C65" s="15"/>
      <c r="D65" s="15"/>
      <c r="E65" s="15"/>
      <c r="F65" s="18"/>
      <c r="G65" s="5"/>
      <c r="H65" s="5"/>
    </row>
    <row r="66" spans="1:8" ht="12.75">
      <c r="A66" s="15" t="s">
        <v>9</v>
      </c>
      <c r="B66" s="15"/>
      <c r="C66" s="15"/>
      <c r="D66" s="15"/>
      <c r="E66" s="15"/>
      <c r="F66" s="18">
        <v>30288104</v>
      </c>
      <c r="G66" s="5"/>
      <c r="H66" s="5">
        <v>8146619</v>
      </c>
    </row>
    <row r="67" spans="1:8" ht="12.75">
      <c r="A67" s="15" t="s">
        <v>11</v>
      </c>
      <c r="B67" s="15"/>
      <c r="C67" s="15"/>
      <c r="D67" s="15"/>
      <c r="E67" s="15"/>
      <c r="F67" s="18">
        <v>-4606863</v>
      </c>
      <c r="G67" s="5"/>
      <c r="H67" s="5">
        <v>-40484074</v>
      </c>
    </row>
    <row r="68" spans="5:8" ht="13.5" thickBot="1">
      <c r="E68" s="17"/>
      <c r="F68" s="8">
        <f>SUM(F66:F67)</f>
        <v>25681241</v>
      </c>
      <c r="G68" s="5"/>
      <c r="H68" s="8">
        <f>SUM(H66:H67)</f>
        <v>-32337455</v>
      </c>
    </row>
    <row r="69" spans="6:8" ht="13.5" thickTop="1">
      <c r="F69" s="17"/>
      <c r="G69" s="17"/>
      <c r="H69" s="17"/>
    </row>
    <row r="70" ht="12.75">
      <c r="F70" s="17"/>
    </row>
    <row r="71" spans="1:8" ht="12.75">
      <c r="A71" t="s">
        <v>35</v>
      </c>
      <c r="F71" s="17"/>
      <c r="G71" s="17"/>
      <c r="H71" s="17"/>
    </row>
    <row r="72" spans="1:8" ht="12.75">
      <c r="A72" t="s">
        <v>133</v>
      </c>
      <c r="G72" s="17"/>
      <c r="H72" s="17"/>
    </row>
  </sheetData>
  <sheetProtection/>
  <printOptions/>
  <pageMargins left="0.62" right="0.24" top="0.17" bottom="0.16" header="0.17" footer="0.16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</cp:lastModifiedBy>
  <cp:lastPrinted>2007-05-22T08:46:14Z</cp:lastPrinted>
  <dcterms:created xsi:type="dcterms:W3CDTF">2004-01-12T03:42:55Z</dcterms:created>
  <dcterms:modified xsi:type="dcterms:W3CDTF">2007-05-22T10:18:19Z</dcterms:modified>
  <cp:category/>
  <cp:version/>
  <cp:contentType/>
  <cp:contentStatus/>
</cp:coreProperties>
</file>